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tem21\Downloads\"/>
    </mc:Choice>
  </mc:AlternateContent>
  <bookViews>
    <workbookView xWindow="0" yWindow="0" windowWidth="28800" windowHeight="12060"/>
  </bookViews>
  <sheets>
    <sheet name="2023년_공표내용" sheetId="6" r:id="rId1"/>
    <sheet name="2022년_공표내용" sheetId="4" r:id="rId2"/>
    <sheet name="2021년_공표내용" sheetId="5" r:id="rId3"/>
    <sheet name="2020년_공표내용" sheetId="2" r:id="rId4"/>
    <sheet name="2020년_산출내역" sheetId="1" r:id="rId5"/>
  </sheets>
  <calcPr calcId="162913"/>
</workbook>
</file>

<file path=xl/calcChain.xml><?xml version="1.0" encoding="utf-8"?>
<calcChain xmlns="http://schemas.openxmlformats.org/spreadsheetml/2006/main">
  <c r="H9" i="6" l="1"/>
  <c r="H8" i="6"/>
  <c r="H6" i="6"/>
  <c r="H6" i="4" l="1"/>
  <c r="H8" i="4"/>
  <c r="H9" i="4"/>
  <c r="E21" i="1" l="1"/>
  <c r="F21" i="1" l="1"/>
  <c r="E26" i="1"/>
  <c r="F26" i="1" s="1"/>
  <c r="E25" i="1"/>
  <c r="F25" i="1" s="1"/>
  <c r="E24" i="1"/>
  <c r="F24" i="1" s="1"/>
  <c r="E23" i="1"/>
  <c r="F23" i="1" s="1"/>
  <c r="E22" i="1"/>
  <c r="F22" i="1" s="1"/>
  <c r="E13" i="1"/>
</calcChain>
</file>

<file path=xl/sharedStrings.xml><?xml version="1.0" encoding="utf-8"?>
<sst xmlns="http://schemas.openxmlformats.org/spreadsheetml/2006/main" count="101" uniqueCount="54">
  <si>
    <t>부서</t>
  </si>
  <si>
    <t>사원코드</t>
  </si>
  <si>
    <t>사원명</t>
  </si>
  <si>
    <t>시간외근무수당</t>
  </si>
  <si>
    <t>관악구민체육센터</t>
  </si>
  <si>
    <t>구민운동장</t>
  </si>
  <si>
    <t>국사봉체육관</t>
  </si>
  <si>
    <t>도림천관리</t>
  </si>
  <si>
    <t>총계</t>
  </si>
  <si>
    <t>경영지원팀</t>
    <phoneticPr fontId="5" type="noConversion"/>
  </si>
  <si>
    <t>경영지원팀 계</t>
    <phoneticPr fontId="5" type="noConversion"/>
  </si>
  <si>
    <t>미성체육관</t>
    <phoneticPr fontId="5" type="noConversion"/>
  </si>
  <si>
    <t>신림체육센터</t>
    <phoneticPr fontId="5" type="noConversion"/>
  </si>
  <si>
    <t>열린혁신팀</t>
    <phoneticPr fontId="5" type="noConversion"/>
  </si>
  <si>
    <t>제2구민운동장</t>
    <phoneticPr fontId="5" type="noConversion"/>
  </si>
  <si>
    <t>주차사업팀</t>
    <phoneticPr fontId="5" type="noConversion"/>
  </si>
  <si>
    <t>환경에너지관리</t>
    <phoneticPr fontId="5" type="noConversion"/>
  </si>
  <si>
    <r>
      <t>월별 초과근무수당</t>
    </r>
    <r>
      <rPr>
        <sz val="9"/>
        <color indexed="8"/>
        <rFont val="굴림체"/>
        <family val="3"/>
        <charset val="129"/>
      </rPr>
      <t xml:space="preserve"> 지급액</t>
    </r>
    <phoneticPr fontId="5" type="noConversion"/>
  </si>
  <si>
    <t>인원</t>
    <phoneticPr fontId="5" type="noConversion"/>
  </si>
  <si>
    <t>월평균 초과시간</t>
    <phoneticPr fontId="5" type="noConversion"/>
  </si>
  <si>
    <t>체육사업1팀</t>
    <phoneticPr fontId="5" type="noConversion"/>
  </si>
  <si>
    <t>체육사업2팀</t>
    <phoneticPr fontId="5" type="noConversion"/>
  </si>
  <si>
    <t>환경시설팀</t>
    <phoneticPr fontId="5" type="noConversion"/>
  </si>
  <si>
    <t>부서명</t>
  </si>
  <si>
    <t>부서명</t>
    <phoneticPr fontId="5" type="noConversion"/>
  </si>
  <si>
    <r>
      <t>1인당 월별 평균초과근무수당</t>
    </r>
    <r>
      <rPr>
        <sz val="9"/>
        <color indexed="8"/>
        <rFont val="굴림체"/>
        <family val="3"/>
        <charset val="129"/>
      </rPr>
      <t xml:space="preserve"> 지급액</t>
    </r>
    <phoneticPr fontId="5" type="noConversion"/>
  </si>
  <si>
    <t>인원</t>
  </si>
  <si>
    <t>월평균 초과시간</t>
  </si>
  <si>
    <t>월별 초과근무수당 지급액</t>
  </si>
  <si>
    <t>1인당 월별 평균초과근무수당 지급액</t>
  </si>
  <si>
    <t>열린혁신팀</t>
  </si>
  <si>
    <t>경영지원팀</t>
  </si>
  <si>
    <t>체육사업1팀</t>
  </si>
  <si>
    <t>체육사업2팀</t>
  </si>
  <si>
    <t>주차사업팀</t>
  </si>
  <si>
    <t>환경시설팀</t>
  </si>
  <si>
    <t>2020년 직원 평균 초과근무수당 지급액(1 ~ 7월)</t>
    <phoneticPr fontId="6" type="noConversion"/>
  </si>
  <si>
    <t>기획감사팀</t>
  </si>
  <si>
    <t>문화체육팀</t>
  </si>
  <si>
    <t>생활체육팀</t>
  </si>
  <si>
    <t>8명</t>
  </si>
  <si>
    <t>10명</t>
  </si>
  <si>
    <t>13명</t>
  </si>
  <si>
    <t>4명</t>
  </si>
  <si>
    <t>12명</t>
  </si>
  <si>
    <t>초과근무시간</t>
    <phoneticPr fontId="6" type="noConversion"/>
  </si>
  <si>
    <t>초과근무수당 지급액</t>
    <phoneticPr fontId="6" type="noConversion"/>
  </si>
  <si>
    <t>직원 평균 초과근무수당 지급액</t>
    <phoneticPr fontId="6" type="noConversion"/>
  </si>
  <si>
    <t>1인당 월 평균
초과근무수당 지급액</t>
    <phoneticPr fontId="6" type="noConversion"/>
  </si>
  <si>
    <t>1인당 월평균 
초과시간</t>
    <phoneticPr fontId="6" type="noConversion"/>
  </si>
  <si>
    <t xml:space="preserve">  - 대상기간: 2020. 8. 1.~2021. 8. 31.</t>
    <phoneticPr fontId="6" type="noConversion"/>
  </si>
  <si>
    <t xml:space="preserve">  - 대상기간: 2021. 9. 1.~2022. 8. 31.</t>
    <phoneticPr fontId="6" type="noConversion"/>
  </si>
  <si>
    <t>인원</t>
    <phoneticPr fontId="6" type="noConversion"/>
  </si>
  <si>
    <t xml:space="preserve">  - 대상기간: 2022. 9. 1.~2023. 8. 31.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</si>
</sst>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76" formatCode="###,##0"/>
  </numFmts>
  <fonts count="13" x14ac:knownFonts="1">
    <font>
      <sz val="9"/>
      <color indexed="8"/>
      <name val="굴림체"/>
      <family val="3"/>
      <charset val="129"/>
    </font>
    <font>
      <sz val="9"/>
      <color indexed="8"/>
      <name val="굴림체"/>
      <family val="3"/>
      <charset val="129"/>
    </font>
    <font>
      <sz val="9"/>
      <color indexed="9"/>
      <name val="굴림체"/>
      <family val="3"/>
      <charset val="129"/>
    </font>
    <font>
      <sz val="9"/>
      <color indexed="63"/>
      <name val="굴림체"/>
      <family val="3"/>
      <charset val="129"/>
    </font>
    <font>
      <sz val="9"/>
      <color indexed="8"/>
      <name val="굴림체"/>
      <family val="3"/>
      <charset val="129"/>
    </font>
    <font>
      <sz val="8"/>
      <name val="돋움"/>
      <family val="3"/>
      <charset val="129"/>
    </font>
    <font>
      <sz val="8"/>
      <name val="굴림체"/>
      <family val="3"/>
      <charset val="129"/>
    </font>
    <font>
      <sz val="10"/>
      <color indexed="8"/>
      <name val="08서울한강체 M"/>
      <family val="1"/>
      <charset val="129"/>
    </font>
    <font>
      <b/>
      <sz val="20"/>
      <color indexed="8"/>
      <name val="굴림체"/>
      <family val="3"/>
      <charset val="129"/>
    </font>
    <font>
      <b/>
      <sz val="20"/>
      <color indexed="8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7">
    <xf numFmtId="0" fontId="0" fillId="0" borderId="0" xfId="0" applyNumberFormat="1" applyFont="1" applyFill="1" applyBorder="1" applyAlignment="1" applyProtection="1"/>
    <xf numFmtId="49" fontId="2" fillId="2" borderId="2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left" vertical="center"/>
    </xf>
    <xf numFmtId="176" fontId="3" fillId="3" borderId="1" xfId="0" applyNumberFormat="1" applyFont="1" applyFill="1" applyBorder="1" applyAlignment="1" applyProtection="1">
      <alignment horizontal="right" vertical="center" wrapText="1"/>
    </xf>
    <xf numFmtId="0" fontId="2" fillId="2" borderId="2" xfId="0" applyFont="1" applyFill="1" applyBorder="1" applyAlignment="1" applyProtection="1">
      <alignment horizontal="left" vertical="center"/>
    </xf>
    <xf numFmtId="176" fontId="2" fillId="2" borderId="2" xfId="0" applyNumberFormat="1" applyFont="1" applyFill="1" applyBorder="1" applyAlignment="1" applyProtection="1">
      <alignment horizontal="right" vertical="center" wrapText="1"/>
    </xf>
    <xf numFmtId="0" fontId="3" fillId="4" borderId="1" xfId="0" applyFont="1" applyFill="1" applyBorder="1" applyAlignment="1" applyProtection="1">
      <alignment horizontal="left" vertical="center"/>
    </xf>
    <xf numFmtId="176" fontId="3" fillId="4" borderId="1" xfId="0" applyNumberFormat="1" applyFont="1" applyFill="1" applyBorder="1" applyAlignment="1" applyProtection="1">
      <alignment horizontal="right" vertical="center" wrapText="1"/>
    </xf>
    <xf numFmtId="0" fontId="4" fillId="0" borderId="0" xfId="0" applyNumberFormat="1" applyFont="1" applyFill="1" applyBorder="1" applyAlignment="1" applyProtection="1"/>
    <xf numFmtId="41" fontId="0" fillId="0" borderId="0" xfId="1" applyFont="1" applyFill="1" applyBorder="1" applyAlignment="1" applyProtection="1"/>
    <xf numFmtId="0" fontId="3" fillId="5" borderId="1" xfId="0" applyFont="1" applyFill="1" applyBorder="1" applyAlignment="1" applyProtection="1">
      <alignment horizontal="left" vertical="center"/>
    </xf>
    <xf numFmtId="176" fontId="3" fillId="5" borderId="1" xfId="0" applyNumberFormat="1" applyFont="1" applyFill="1" applyBorder="1" applyAlignment="1" applyProtection="1">
      <alignment horizontal="right" vertical="center" wrapText="1"/>
    </xf>
    <xf numFmtId="41" fontId="3" fillId="5" borderId="1" xfId="1" applyFont="1" applyFill="1" applyBorder="1" applyAlignment="1" applyProtection="1">
      <alignment horizontal="left" vertical="center"/>
    </xf>
    <xf numFmtId="0" fontId="0" fillId="0" borderId="3" xfId="0" applyNumberFormat="1" applyFont="1" applyFill="1" applyBorder="1" applyAlignment="1" applyProtection="1"/>
    <xf numFmtId="0" fontId="4" fillId="0" borderId="3" xfId="0" applyNumberFormat="1" applyFont="1" applyFill="1" applyBorder="1" applyAlignment="1" applyProtection="1"/>
    <xf numFmtId="41" fontId="0" fillId="0" borderId="3" xfId="1" applyFont="1" applyFill="1" applyBorder="1" applyAlignment="1" applyProtection="1"/>
    <xf numFmtId="41" fontId="0" fillId="0" borderId="3" xfId="0" applyNumberFormat="1" applyFont="1" applyFill="1" applyBorder="1" applyAlignment="1" applyProtection="1"/>
    <xf numFmtId="0" fontId="7" fillId="0" borderId="3" xfId="0" applyNumberFormat="1" applyFont="1" applyFill="1" applyBorder="1" applyAlignment="1" applyProtection="1">
      <alignment horizontal="center" vertical="center"/>
    </xf>
    <xf numFmtId="41" fontId="7" fillId="0" borderId="3" xfId="1" applyFont="1" applyFill="1" applyBorder="1" applyAlignment="1" applyProtection="1">
      <alignment horizontal="center" vertical="center"/>
    </xf>
    <xf numFmtId="0" fontId="7" fillId="6" borderId="3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vertical="center"/>
    </xf>
    <xf numFmtId="41" fontId="10" fillId="0" borderId="0" xfId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/>
    <xf numFmtId="41" fontId="10" fillId="0" borderId="0" xfId="1" applyFont="1" applyFill="1" applyBorder="1" applyAlignment="1" applyProtection="1"/>
    <xf numFmtId="0" fontId="11" fillId="6" borderId="3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41" fontId="11" fillId="0" borderId="3" xfId="1" applyFont="1" applyFill="1" applyBorder="1" applyAlignment="1" applyProtection="1">
      <alignment horizontal="center" vertical="center"/>
    </xf>
    <xf numFmtId="0" fontId="10" fillId="0" borderId="0" xfId="1" applyNumberFormat="1" applyFont="1" applyFill="1" applyBorder="1" applyAlignment="1" applyProtection="1"/>
    <xf numFmtId="43" fontId="10" fillId="0" borderId="0" xfId="0" applyNumberFormat="1" applyFont="1" applyFill="1" applyBorder="1" applyAlignment="1" applyProtection="1"/>
    <xf numFmtId="0" fontId="11" fillId="6" borderId="3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right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43" fontId="0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tabSelected="1" workbookViewId="0">
      <selection activeCell="N6" sqref="N6"/>
    </sheetView>
  </sheetViews>
  <sheetFormatPr defaultRowHeight="12" x14ac:dyDescent="0.2"/>
  <cols>
    <col min="1" max="1" width="4" style="23" customWidth="1"/>
    <col min="2" max="2" width="16.5" style="23" customWidth="1"/>
    <col min="3" max="3" width="9.33203125" style="23" hidden="1" customWidth="1"/>
    <col min="4" max="4" width="15.83203125" style="23" customWidth="1"/>
    <col min="5" max="5" width="22" style="23" bestFit="1" customWidth="1"/>
    <col min="6" max="6" width="17.33203125" style="23" customWidth="1"/>
    <col min="7" max="7" width="24.33203125" style="23" customWidth="1"/>
    <col min="8" max="8" width="0" style="23" hidden="1" customWidth="1"/>
    <col min="9" max="9" width="14.5" style="24" bestFit="1" customWidth="1"/>
    <col min="10" max="10" width="16.83203125" style="23" bestFit="1" customWidth="1"/>
    <col min="11" max="11" width="14.5" style="23" bestFit="1" customWidth="1"/>
    <col min="12" max="16384" width="9.33203125" style="23"/>
  </cols>
  <sheetData>
    <row r="1" spans="1:27" s="21" customFormat="1" ht="51.75" customHeight="1" x14ac:dyDescent="0.15">
      <c r="A1" s="33" t="s">
        <v>47</v>
      </c>
      <c r="B1" s="33"/>
      <c r="C1" s="33"/>
      <c r="D1" s="33"/>
      <c r="E1" s="33"/>
      <c r="F1" s="33"/>
      <c r="G1" s="33"/>
      <c r="I1" s="22"/>
    </row>
    <row r="2" spans="1:27" ht="23.25" customHeight="1" x14ac:dyDescent="0.2">
      <c r="B2" s="31" t="s">
        <v>53</v>
      </c>
    </row>
    <row r="3" spans="1:27" ht="27.75" customHeight="1" x14ac:dyDescent="0.2">
      <c r="B3" s="25" t="s">
        <v>23</v>
      </c>
      <c r="C3" s="25" t="s">
        <v>26</v>
      </c>
      <c r="D3" s="25" t="s">
        <v>45</v>
      </c>
      <c r="E3" s="25" t="s">
        <v>46</v>
      </c>
      <c r="F3" s="30" t="s">
        <v>49</v>
      </c>
      <c r="G3" s="30" t="s">
        <v>48</v>
      </c>
      <c r="H3" s="32" t="s">
        <v>52</v>
      </c>
    </row>
    <row r="4" spans="1:27" ht="27.75" customHeight="1" x14ac:dyDescent="0.2">
      <c r="B4" s="26" t="s">
        <v>37</v>
      </c>
      <c r="C4" s="26" t="s">
        <v>40</v>
      </c>
      <c r="D4" s="26">
        <v>2421</v>
      </c>
      <c r="E4" s="27">
        <v>42868560</v>
      </c>
      <c r="F4" s="26">
        <v>22</v>
      </c>
      <c r="G4" s="27">
        <v>396931</v>
      </c>
      <c r="H4" s="23">
        <v>9</v>
      </c>
      <c r="I4" s="28"/>
      <c r="J4" s="29"/>
      <c r="K4" s="29"/>
      <c r="L4" s="29"/>
    </row>
    <row r="5" spans="1:27" ht="27.75" customHeight="1" x14ac:dyDescent="0.2">
      <c r="B5" s="26" t="s">
        <v>31</v>
      </c>
      <c r="C5" s="26" t="s">
        <v>41</v>
      </c>
      <c r="D5" s="26">
        <v>2707</v>
      </c>
      <c r="E5" s="27">
        <v>52690860</v>
      </c>
      <c r="F5" s="26">
        <v>19</v>
      </c>
      <c r="G5" s="27">
        <v>365908</v>
      </c>
      <c r="H5" s="23">
        <v>11</v>
      </c>
    </row>
    <row r="6" spans="1:27" ht="27.75" customHeight="1" x14ac:dyDescent="0.2">
      <c r="B6" s="26" t="s">
        <v>38</v>
      </c>
      <c r="C6" s="26" t="s">
        <v>42</v>
      </c>
      <c r="D6" s="26">
        <v>3323</v>
      </c>
      <c r="E6" s="27">
        <v>82593690</v>
      </c>
      <c r="F6" s="26">
        <v>16</v>
      </c>
      <c r="G6" s="27">
        <v>312620</v>
      </c>
      <c r="H6" s="23">
        <f>11+3</f>
        <v>14</v>
      </c>
    </row>
    <row r="7" spans="1:27" ht="27.75" customHeight="1" x14ac:dyDescent="0.2">
      <c r="B7" s="26" t="s">
        <v>39</v>
      </c>
      <c r="C7" s="26" t="s">
        <v>43</v>
      </c>
      <c r="D7" s="26">
        <v>1173</v>
      </c>
      <c r="E7" s="27">
        <v>26054630</v>
      </c>
      <c r="F7" s="26">
        <v>20</v>
      </c>
      <c r="G7" s="27">
        <v>542804</v>
      </c>
      <c r="H7" s="23">
        <v>5</v>
      </c>
    </row>
    <row r="8" spans="1:27" ht="27.75" customHeight="1" x14ac:dyDescent="0.2">
      <c r="B8" s="26" t="s">
        <v>34</v>
      </c>
      <c r="C8" s="26" t="s">
        <v>44</v>
      </c>
      <c r="D8" s="26">
        <v>3231</v>
      </c>
      <c r="E8" s="27">
        <v>61810470</v>
      </c>
      <c r="F8" s="26">
        <v>22</v>
      </c>
      <c r="G8" s="27">
        <v>468261</v>
      </c>
      <c r="H8" s="23">
        <f>12+1</f>
        <v>13</v>
      </c>
    </row>
    <row r="9" spans="1:27" ht="27.75" customHeight="1" x14ac:dyDescent="0.2">
      <c r="B9" s="26" t="s">
        <v>35</v>
      </c>
      <c r="C9" s="26" t="s">
        <v>44</v>
      </c>
      <c r="D9" s="26">
        <v>4120</v>
      </c>
      <c r="E9" s="27">
        <v>86248100</v>
      </c>
      <c r="F9" s="26">
        <v>22</v>
      </c>
      <c r="G9" s="27">
        <v>359367</v>
      </c>
      <c r="H9" s="23">
        <f>8+9</f>
        <v>17</v>
      </c>
    </row>
    <row r="11" spans="1:27" x14ac:dyDescent="0.2">
      <c r="S11"/>
      <c r="T11"/>
      <c r="U11"/>
      <c r="V11"/>
      <c r="W11"/>
      <c r="X11"/>
      <c r="Y11"/>
      <c r="Z11"/>
      <c r="AA11"/>
    </row>
    <row r="12" spans="1:27" x14ac:dyDescent="0.2">
      <c r="S12"/>
      <c r="T12"/>
      <c r="U12"/>
      <c r="V12"/>
      <c r="W12"/>
      <c r="X12"/>
      <c r="Y12"/>
      <c r="Z12"/>
      <c r="AA12"/>
    </row>
    <row r="13" spans="1:27" x14ac:dyDescent="0.2">
      <c r="S13"/>
      <c r="T13"/>
      <c r="U13"/>
      <c r="V13"/>
      <c r="W13"/>
      <c r="X13"/>
      <c r="Y13"/>
      <c r="Z13"/>
      <c r="AA13"/>
    </row>
    <row r="14" spans="1:27" x14ac:dyDescent="0.2">
      <c r="S14"/>
      <c r="T14"/>
      <c r="U14"/>
      <c r="V14"/>
      <c r="W14"/>
      <c r="X14"/>
      <c r="Y14"/>
      <c r="Z14"/>
      <c r="AA14"/>
    </row>
    <row r="15" spans="1:27" x14ac:dyDescent="0.2">
      <c r="S15"/>
      <c r="T15"/>
      <c r="U15"/>
      <c r="V15"/>
      <c r="W15"/>
      <c r="X15"/>
      <c r="Y15"/>
      <c r="Z15"/>
      <c r="AA15"/>
    </row>
    <row r="16" spans="1:27" x14ac:dyDescent="0.2">
      <c r="S16"/>
      <c r="T16"/>
      <c r="U16"/>
      <c r="V16"/>
      <c r="W16"/>
      <c r="X16"/>
      <c r="Y16"/>
      <c r="Z16"/>
      <c r="AA16"/>
    </row>
    <row r="17" spans="5:27" x14ac:dyDescent="0.2">
      <c r="S17"/>
      <c r="T17"/>
      <c r="U17"/>
      <c r="V17"/>
      <c r="W17"/>
      <c r="X17"/>
      <c r="Y17"/>
      <c r="Z17"/>
      <c r="AA17"/>
    </row>
    <row r="18" spans="5:27" x14ac:dyDescent="0.2">
      <c r="E18" s="29"/>
      <c r="S18"/>
      <c r="T18"/>
      <c r="U18"/>
      <c r="V18"/>
      <c r="W18"/>
      <c r="X18"/>
      <c r="Y18"/>
      <c r="Z18"/>
      <c r="AA18"/>
    </row>
    <row r="19" spans="5:27" x14ac:dyDescent="0.2">
      <c r="E19" s="29"/>
      <c r="S19"/>
      <c r="T19"/>
      <c r="U19"/>
      <c r="V19" s="35"/>
      <c r="W19"/>
      <c r="X19"/>
      <c r="Y19"/>
      <c r="Z19"/>
      <c r="AA19"/>
    </row>
    <row r="20" spans="5:27" x14ac:dyDescent="0.2">
      <c r="E20" s="29"/>
      <c r="S20"/>
      <c r="T20"/>
      <c r="U20"/>
      <c r="V20"/>
      <c r="W20"/>
      <c r="X20"/>
      <c r="Y20"/>
      <c r="Z20"/>
      <c r="AA20"/>
    </row>
    <row r="21" spans="5:27" x14ac:dyDescent="0.2">
      <c r="S21"/>
      <c r="T21"/>
      <c r="U21"/>
      <c r="V21" s="36"/>
      <c r="W21"/>
      <c r="X21"/>
      <c r="Y21"/>
      <c r="Z21"/>
      <c r="AA21"/>
    </row>
    <row r="22" spans="5:27" x14ac:dyDescent="0.2">
      <c r="E22" s="29"/>
      <c r="S22"/>
      <c r="T22"/>
      <c r="U22"/>
      <c r="V22"/>
      <c r="W22"/>
      <c r="X22"/>
      <c r="Y22"/>
      <c r="Z22"/>
      <c r="AA22"/>
    </row>
    <row r="23" spans="5:27" x14ac:dyDescent="0.2">
      <c r="S23"/>
      <c r="T23" s="36"/>
      <c r="U23"/>
      <c r="V23"/>
      <c r="W23"/>
      <c r="X23"/>
      <c r="Y23"/>
      <c r="Z23"/>
      <c r="AA23"/>
    </row>
    <row r="24" spans="5:27" x14ac:dyDescent="0.2">
      <c r="S24"/>
      <c r="T24" s="36"/>
      <c r="U24"/>
      <c r="V24"/>
      <c r="W24"/>
      <c r="X24"/>
      <c r="Y24"/>
      <c r="Z24"/>
      <c r="AA24"/>
    </row>
    <row r="25" spans="5:27" x14ac:dyDescent="0.2">
      <c r="S25"/>
      <c r="T25"/>
      <c r="U25"/>
      <c r="V25"/>
      <c r="W25"/>
      <c r="X25"/>
      <c r="Y25"/>
      <c r="Z25"/>
      <c r="AA25"/>
    </row>
    <row r="26" spans="5:27" x14ac:dyDescent="0.2">
      <c r="S26"/>
      <c r="T26"/>
      <c r="U26"/>
      <c r="V26"/>
      <c r="W26"/>
      <c r="X26"/>
      <c r="Y26"/>
      <c r="Z26"/>
      <c r="AA26"/>
    </row>
    <row r="27" spans="5:27" x14ac:dyDescent="0.2">
      <c r="S27"/>
      <c r="T27"/>
      <c r="U27"/>
      <c r="V27"/>
      <c r="W27"/>
      <c r="X27"/>
      <c r="Y27"/>
      <c r="Z27"/>
      <c r="AA27"/>
    </row>
    <row r="28" spans="5:27" x14ac:dyDescent="0.2">
      <c r="S28"/>
      <c r="T28"/>
      <c r="U28"/>
      <c r="V28"/>
      <c r="W28"/>
      <c r="X28"/>
      <c r="Y28"/>
      <c r="Z28"/>
      <c r="AA28"/>
    </row>
    <row r="29" spans="5:27" x14ac:dyDescent="0.2">
      <c r="S29"/>
      <c r="T29"/>
      <c r="U29"/>
      <c r="V29"/>
      <c r="W29"/>
      <c r="X29"/>
      <c r="Y29"/>
      <c r="Z29"/>
      <c r="AA29"/>
    </row>
    <row r="30" spans="5:27" x14ac:dyDescent="0.2">
      <c r="S30"/>
      <c r="T30"/>
      <c r="U30"/>
      <c r="V30"/>
      <c r="W30" s="35"/>
      <c r="X30"/>
      <c r="Y30"/>
      <c r="Z30"/>
      <c r="AA30"/>
    </row>
    <row r="31" spans="5:27" x14ac:dyDescent="0.2">
      <c r="S31"/>
      <c r="T31"/>
      <c r="U31"/>
      <c r="V31"/>
      <c r="W31"/>
      <c r="X31"/>
      <c r="Y31"/>
      <c r="Z31"/>
      <c r="AA31"/>
    </row>
    <row r="32" spans="5:27" x14ac:dyDescent="0.2">
      <c r="S32"/>
      <c r="T32"/>
      <c r="U32"/>
      <c r="V32"/>
      <c r="W32"/>
      <c r="X32"/>
      <c r="Y32"/>
      <c r="Z32"/>
      <c r="AA32"/>
    </row>
    <row r="33" spans="19:27" x14ac:dyDescent="0.2">
      <c r="S33"/>
      <c r="T33"/>
      <c r="U33"/>
      <c r="V33"/>
      <c r="W33"/>
      <c r="X33"/>
      <c r="Y33"/>
      <c r="Z33"/>
      <c r="AA33"/>
    </row>
    <row r="34" spans="19:27" x14ac:dyDescent="0.2">
      <c r="S34"/>
      <c r="T34"/>
      <c r="U34"/>
      <c r="V34"/>
      <c r="W34"/>
      <c r="X34"/>
      <c r="Y34"/>
      <c r="Z34"/>
      <c r="AA34"/>
    </row>
    <row r="35" spans="19:27" x14ac:dyDescent="0.2">
      <c r="S35"/>
      <c r="T35"/>
      <c r="U35"/>
      <c r="V35"/>
      <c r="W35"/>
      <c r="X35"/>
      <c r="Y35"/>
      <c r="Z35"/>
      <c r="AA35"/>
    </row>
    <row r="36" spans="19:27" x14ac:dyDescent="0.2">
      <c r="S36"/>
      <c r="T36"/>
      <c r="U36"/>
      <c r="V36"/>
      <c r="W36"/>
      <c r="X36"/>
      <c r="Y36"/>
      <c r="Z36"/>
      <c r="AA36"/>
    </row>
    <row r="37" spans="19:27" x14ac:dyDescent="0.2">
      <c r="S37"/>
      <c r="T37"/>
      <c r="U37"/>
      <c r="V37"/>
      <c r="W37"/>
      <c r="X37"/>
      <c r="Y37"/>
      <c r="Z37"/>
      <c r="AA37"/>
    </row>
    <row r="38" spans="19:27" x14ac:dyDescent="0.2">
      <c r="S38"/>
      <c r="T38"/>
      <c r="U38"/>
      <c r="V38"/>
      <c r="W38"/>
      <c r="X38"/>
      <c r="Y38"/>
      <c r="Z38"/>
      <c r="AA38"/>
    </row>
    <row r="39" spans="19:27" x14ac:dyDescent="0.2">
      <c r="S39"/>
      <c r="T39"/>
      <c r="U39"/>
      <c r="V39"/>
      <c r="W39"/>
      <c r="X39"/>
      <c r="Y39"/>
      <c r="Z39"/>
      <c r="AA39"/>
    </row>
  </sheetData>
  <mergeCells count="1">
    <mergeCell ref="A1:G1"/>
  </mergeCells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F32" sqref="F32"/>
    </sheetView>
  </sheetViews>
  <sheetFormatPr defaultRowHeight="12" x14ac:dyDescent="0.2"/>
  <cols>
    <col min="1" max="1" width="4" style="23" customWidth="1"/>
    <col min="2" max="2" width="16.5" style="23" customWidth="1"/>
    <col min="3" max="3" width="9.33203125" style="23" hidden="1" customWidth="1"/>
    <col min="4" max="4" width="15.83203125" style="23" customWidth="1"/>
    <col min="5" max="5" width="22" style="23" bestFit="1" customWidth="1"/>
    <col min="6" max="6" width="17.33203125" style="23" customWidth="1"/>
    <col min="7" max="7" width="24.33203125" style="23" customWidth="1"/>
    <col min="8" max="8" width="0" style="23" hidden="1" customWidth="1"/>
    <col min="9" max="9" width="14.5" style="24" bestFit="1" customWidth="1"/>
    <col min="10" max="10" width="16.83203125" style="23" bestFit="1" customWidth="1"/>
    <col min="11" max="11" width="14.5" style="23" bestFit="1" customWidth="1"/>
    <col min="12" max="16384" width="9.33203125" style="23"/>
  </cols>
  <sheetData>
    <row r="1" spans="1:12" s="21" customFormat="1" ht="51.75" customHeight="1" x14ac:dyDescent="0.15">
      <c r="A1" s="33" t="s">
        <v>47</v>
      </c>
      <c r="B1" s="33"/>
      <c r="C1" s="33"/>
      <c r="D1" s="33"/>
      <c r="E1" s="33"/>
      <c r="F1" s="33"/>
      <c r="G1" s="33"/>
      <c r="I1" s="22"/>
    </row>
    <row r="2" spans="1:12" ht="23.25" customHeight="1" x14ac:dyDescent="0.2">
      <c r="B2" s="31" t="s">
        <v>51</v>
      </c>
    </row>
    <row r="3" spans="1:12" ht="27.75" customHeight="1" x14ac:dyDescent="0.2">
      <c r="B3" s="25" t="s">
        <v>23</v>
      </c>
      <c r="C3" s="25" t="s">
        <v>26</v>
      </c>
      <c r="D3" s="25" t="s">
        <v>45</v>
      </c>
      <c r="E3" s="25" t="s">
        <v>46</v>
      </c>
      <c r="F3" s="30" t="s">
        <v>49</v>
      </c>
      <c r="G3" s="30" t="s">
        <v>48</v>
      </c>
      <c r="H3" s="32" t="s">
        <v>52</v>
      </c>
    </row>
    <row r="4" spans="1:12" ht="27.75" customHeight="1" x14ac:dyDescent="0.2">
      <c r="B4" s="26" t="s">
        <v>37</v>
      </c>
      <c r="C4" s="26" t="s">
        <v>40</v>
      </c>
      <c r="D4" s="26">
        <v>2377</v>
      </c>
      <c r="E4" s="27">
        <v>43183300</v>
      </c>
      <c r="F4" s="26">
        <v>22</v>
      </c>
      <c r="G4" s="27">
        <v>399845.37037037034</v>
      </c>
      <c r="H4" s="23">
        <v>9</v>
      </c>
      <c r="I4" s="28"/>
      <c r="J4" s="29"/>
      <c r="K4" s="29"/>
      <c r="L4" s="29"/>
    </row>
    <row r="5" spans="1:12" ht="27.75" customHeight="1" x14ac:dyDescent="0.2">
      <c r="B5" s="26" t="s">
        <v>31</v>
      </c>
      <c r="C5" s="26" t="s">
        <v>41</v>
      </c>
      <c r="D5" s="26">
        <v>2852</v>
      </c>
      <c r="E5" s="27">
        <v>53245550</v>
      </c>
      <c r="F5" s="26">
        <v>22</v>
      </c>
      <c r="G5" s="27">
        <v>403375.37878787884</v>
      </c>
      <c r="H5" s="23">
        <v>11</v>
      </c>
    </row>
    <row r="6" spans="1:12" ht="27.75" customHeight="1" x14ac:dyDescent="0.2">
      <c r="B6" s="26" t="s">
        <v>38</v>
      </c>
      <c r="C6" s="26" t="s">
        <v>42</v>
      </c>
      <c r="D6" s="26">
        <v>3076</v>
      </c>
      <c r="E6" s="27">
        <v>73176600</v>
      </c>
      <c r="F6" s="26">
        <v>18</v>
      </c>
      <c r="G6" s="27">
        <v>435575</v>
      </c>
      <c r="H6" s="23">
        <f>11+3</f>
        <v>14</v>
      </c>
    </row>
    <row r="7" spans="1:12" ht="27.75" customHeight="1" x14ac:dyDescent="0.2">
      <c r="B7" s="26" t="s">
        <v>39</v>
      </c>
      <c r="C7" s="26" t="s">
        <v>43</v>
      </c>
      <c r="D7" s="26">
        <v>1043</v>
      </c>
      <c r="E7" s="27">
        <v>24727350</v>
      </c>
      <c r="F7" s="26">
        <v>17</v>
      </c>
      <c r="G7" s="27">
        <v>404539.16666666669</v>
      </c>
      <c r="H7" s="23">
        <v>5</v>
      </c>
    </row>
    <row r="8" spans="1:12" ht="27.75" customHeight="1" x14ac:dyDescent="0.2">
      <c r="B8" s="26" t="s">
        <v>34</v>
      </c>
      <c r="C8" s="26" t="s">
        <v>44</v>
      </c>
      <c r="D8" s="26">
        <v>3330</v>
      </c>
      <c r="E8" s="27">
        <v>66207950</v>
      </c>
      <c r="F8" s="26">
        <v>23</v>
      </c>
      <c r="G8" s="27">
        <v>424409.93589743593</v>
      </c>
      <c r="H8" s="23">
        <f>12+1</f>
        <v>13</v>
      </c>
    </row>
    <row r="9" spans="1:12" ht="27.75" customHeight="1" x14ac:dyDescent="0.2">
      <c r="B9" s="26" t="s">
        <v>35</v>
      </c>
      <c r="C9" s="26" t="s">
        <v>44</v>
      </c>
      <c r="D9" s="26">
        <v>4069</v>
      </c>
      <c r="E9" s="27">
        <v>74297500</v>
      </c>
      <c r="F9" s="26">
        <v>23</v>
      </c>
      <c r="G9" s="27">
        <v>364203.43137254898</v>
      </c>
      <c r="H9" s="23">
        <f>8+9</f>
        <v>17</v>
      </c>
    </row>
    <row r="18" spans="5:5" x14ac:dyDescent="0.2">
      <c r="E18" s="29"/>
    </row>
    <row r="19" spans="5:5" x14ac:dyDescent="0.2">
      <c r="E19" s="29"/>
    </row>
    <row r="20" spans="5:5" x14ac:dyDescent="0.2">
      <c r="E20" s="29"/>
    </row>
    <row r="22" spans="5:5" x14ac:dyDescent="0.2">
      <c r="E22" s="29"/>
    </row>
  </sheetData>
  <mergeCells count="1">
    <mergeCell ref="A1:G1"/>
  </mergeCells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E36" sqref="E36"/>
    </sheetView>
  </sheetViews>
  <sheetFormatPr defaultRowHeight="12" x14ac:dyDescent="0.2"/>
  <cols>
    <col min="1" max="1" width="4" style="23" customWidth="1"/>
    <col min="2" max="2" width="16.5" style="23" customWidth="1"/>
    <col min="3" max="3" width="9.33203125" style="23" hidden="1" customWidth="1"/>
    <col min="4" max="4" width="15.83203125" style="23" customWidth="1"/>
    <col min="5" max="5" width="22" style="23" bestFit="1" customWidth="1"/>
    <col min="6" max="6" width="17.33203125" style="23" customWidth="1"/>
    <col min="7" max="7" width="24.33203125" style="23" customWidth="1"/>
    <col min="9" max="9" width="14.5" style="24" bestFit="1" customWidth="1"/>
    <col min="10" max="10" width="16.83203125" style="23" bestFit="1" customWidth="1"/>
    <col min="11" max="11" width="14.5" style="23" bestFit="1" customWidth="1"/>
    <col min="12" max="16384" width="9.33203125" style="23"/>
  </cols>
  <sheetData>
    <row r="1" spans="1:11" s="21" customFormat="1" ht="51.75" customHeight="1" x14ac:dyDescent="0.15">
      <c r="A1" s="33" t="s">
        <v>47</v>
      </c>
      <c r="B1" s="33"/>
      <c r="C1" s="33"/>
      <c r="D1" s="33"/>
      <c r="E1" s="33"/>
      <c r="F1" s="33"/>
      <c r="G1" s="33"/>
      <c r="I1" s="22"/>
    </row>
    <row r="2" spans="1:11" ht="23.25" customHeight="1" x14ac:dyDescent="0.2">
      <c r="B2" s="31" t="s">
        <v>50</v>
      </c>
    </row>
    <row r="3" spans="1:11" ht="27.75" customHeight="1" x14ac:dyDescent="0.2">
      <c r="B3" s="25" t="s">
        <v>23</v>
      </c>
      <c r="C3" s="25" t="s">
        <v>26</v>
      </c>
      <c r="D3" s="25" t="s">
        <v>45</v>
      </c>
      <c r="E3" s="25" t="s">
        <v>46</v>
      </c>
      <c r="F3" s="30" t="s">
        <v>49</v>
      </c>
      <c r="G3" s="30" t="s">
        <v>48</v>
      </c>
    </row>
    <row r="4" spans="1:11" ht="27.75" customHeight="1" x14ac:dyDescent="0.2">
      <c r="B4" s="26" t="s">
        <v>37</v>
      </c>
      <c r="C4" s="26" t="s">
        <v>40</v>
      </c>
      <c r="D4" s="26">
        <v>1884</v>
      </c>
      <c r="E4" s="27">
        <v>36689240</v>
      </c>
      <c r="F4" s="26">
        <v>23</v>
      </c>
      <c r="G4" s="27">
        <v>428444.47916666669</v>
      </c>
      <c r="I4" s="28"/>
      <c r="J4" s="29"/>
      <c r="K4" s="29"/>
    </row>
    <row r="5" spans="1:11" ht="27.75" customHeight="1" x14ac:dyDescent="0.2">
      <c r="B5" s="26" t="s">
        <v>31</v>
      </c>
      <c r="C5" s="26" t="s">
        <v>41</v>
      </c>
      <c r="D5" s="26">
        <v>2431</v>
      </c>
      <c r="E5" s="27">
        <v>41208770</v>
      </c>
      <c r="F5" s="26">
        <v>22</v>
      </c>
      <c r="G5" s="27">
        <v>369332.25</v>
      </c>
    </row>
    <row r="6" spans="1:11" ht="27.75" customHeight="1" x14ac:dyDescent="0.2">
      <c r="B6" s="26" t="s">
        <v>38</v>
      </c>
      <c r="C6" s="26" t="s">
        <v>42</v>
      </c>
      <c r="D6" s="26">
        <v>3433</v>
      </c>
      <c r="E6" s="27">
        <v>65466560</v>
      </c>
      <c r="F6" s="26">
        <v>23</v>
      </c>
      <c r="G6" s="27">
        <v>434588.79487179487</v>
      </c>
    </row>
    <row r="7" spans="1:11" ht="27.75" customHeight="1" x14ac:dyDescent="0.2">
      <c r="B7" s="26" t="s">
        <v>39</v>
      </c>
      <c r="C7" s="26" t="s">
        <v>43</v>
      </c>
      <c r="D7" s="26">
        <v>915</v>
      </c>
      <c r="E7" s="27">
        <v>21276040</v>
      </c>
      <c r="F7" s="26">
        <v>19</v>
      </c>
      <c r="G7" s="27">
        <v>443250.83333333337</v>
      </c>
    </row>
    <row r="8" spans="1:11" ht="27.75" customHeight="1" x14ac:dyDescent="0.2">
      <c r="B8" s="26" t="s">
        <v>34</v>
      </c>
      <c r="C8" s="26" t="s">
        <v>44</v>
      </c>
      <c r="D8" s="26">
        <v>3230</v>
      </c>
      <c r="E8" s="27">
        <v>60810840</v>
      </c>
      <c r="F8" s="26">
        <v>23</v>
      </c>
      <c r="G8" s="27">
        <v>437799.97222222231</v>
      </c>
    </row>
    <row r="9" spans="1:11" ht="27.75" customHeight="1" x14ac:dyDescent="0.2">
      <c r="B9" s="26" t="s">
        <v>35</v>
      </c>
      <c r="C9" s="26" t="s">
        <v>44</v>
      </c>
      <c r="D9" s="26">
        <v>2570</v>
      </c>
      <c r="E9" s="27">
        <v>45644730</v>
      </c>
      <c r="F9" s="26">
        <v>23</v>
      </c>
      <c r="G9" s="27">
        <v>399982.86673280434</v>
      </c>
    </row>
  </sheetData>
  <mergeCells count="1">
    <mergeCell ref="A1:G1"/>
  </mergeCells>
  <phoneticPr fontId="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E28" sqref="E28"/>
    </sheetView>
  </sheetViews>
  <sheetFormatPr defaultRowHeight="11.25" x14ac:dyDescent="0.15"/>
  <cols>
    <col min="2" max="2" width="16.5" customWidth="1"/>
    <col min="4" max="4" width="20" customWidth="1"/>
    <col min="5" max="5" width="24.83203125" customWidth="1"/>
    <col min="6" max="6" width="37.83203125" bestFit="1" customWidth="1"/>
  </cols>
  <sheetData>
    <row r="1" spans="1:6" s="20" customFormat="1" ht="51.75" customHeight="1" x14ac:dyDescent="0.15">
      <c r="A1" s="34" t="s">
        <v>36</v>
      </c>
      <c r="B1" s="34"/>
      <c r="C1" s="34"/>
      <c r="D1" s="34"/>
      <c r="E1" s="34"/>
      <c r="F1" s="34"/>
    </row>
    <row r="3" spans="1:6" ht="27.75" customHeight="1" x14ac:dyDescent="0.15">
      <c r="B3" s="19" t="s">
        <v>23</v>
      </c>
      <c r="C3" s="19" t="s">
        <v>26</v>
      </c>
      <c r="D3" s="19" t="s">
        <v>27</v>
      </c>
      <c r="E3" s="19" t="s">
        <v>28</v>
      </c>
      <c r="F3" s="19" t="s">
        <v>29</v>
      </c>
    </row>
    <row r="4" spans="1:6" ht="27.75" customHeight="1" x14ac:dyDescent="0.15">
      <c r="B4" s="17" t="s">
        <v>30</v>
      </c>
      <c r="C4" s="17">
        <v>5</v>
      </c>
      <c r="D4" s="17">
        <v>25</v>
      </c>
      <c r="E4" s="18">
        <v>1182573.3333333333</v>
      </c>
      <c r="F4" s="18">
        <v>236514.66666666666</v>
      </c>
    </row>
    <row r="5" spans="1:6" ht="27.75" customHeight="1" x14ac:dyDescent="0.15">
      <c r="B5" s="17" t="s">
        <v>31</v>
      </c>
      <c r="C5" s="17">
        <v>11</v>
      </c>
      <c r="D5" s="17">
        <v>25</v>
      </c>
      <c r="E5" s="18">
        <v>2497490</v>
      </c>
      <c r="F5" s="18">
        <v>227044.54545454544</v>
      </c>
    </row>
    <row r="6" spans="1:6" ht="27.75" customHeight="1" x14ac:dyDescent="0.15">
      <c r="B6" s="17" t="s">
        <v>32</v>
      </c>
      <c r="C6" s="17">
        <v>14</v>
      </c>
      <c r="D6" s="17">
        <v>25</v>
      </c>
      <c r="E6" s="18">
        <v>3242840</v>
      </c>
      <c r="F6" s="18">
        <v>231631.42857142858</v>
      </c>
    </row>
    <row r="7" spans="1:6" ht="27.75" customHeight="1" x14ac:dyDescent="0.15">
      <c r="B7" s="17" t="s">
        <v>33</v>
      </c>
      <c r="C7" s="17">
        <v>4</v>
      </c>
      <c r="D7" s="17">
        <v>25</v>
      </c>
      <c r="E7" s="18">
        <v>1174810</v>
      </c>
      <c r="F7" s="18">
        <v>293702.5</v>
      </c>
    </row>
    <row r="8" spans="1:6" ht="27.75" customHeight="1" x14ac:dyDescent="0.15">
      <c r="B8" s="17" t="s">
        <v>34</v>
      </c>
      <c r="C8" s="17">
        <v>11</v>
      </c>
      <c r="D8" s="17">
        <v>25</v>
      </c>
      <c r="E8" s="18">
        <v>2740100</v>
      </c>
      <c r="F8" s="18">
        <v>249100</v>
      </c>
    </row>
    <row r="9" spans="1:6" ht="27.75" customHeight="1" x14ac:dyDescent="0.15">
      <c r="B9" s="17" t="s">
        <v>35</v>
      </c>
      <c r="C9" s="17">
        <v>3</v>
      </c>
      <c r="D9" s="17">
        <v>25</v>
      </c>
      <c r="E9" s="18">
        <v>676090</v>
      </c>
      <c r="F9" s="18">
        <v>225363.33333333334</v>
      </c>
    </row>
  </sheetData>
  <mergeCells count="1">
    <mergeCell ref="A1:F1"/>
  </mergeCells>
  <phoneticPr fontId="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workbookViewId="0">
      <selection activeCell="B44" sqref="B44"/>
    </sheetView>
  </sheetViews>
  <sheetFormatPr defaultColWidth="15.33203125" defaultRowHeight="11.25" x14ac:dyDescent="0.15"/>
  <cols>
    <col min="1" max="4" width="16.6640625" customWidth="1"/>
    <col min="5" max="5" width="28.33203125" bestFit="1" customWidth="1"/>
    <col min="6" max="6" width="35.83203125" customWidth="1"/>
    <col min="7" max="7" width="35.6640625" customWidth="1"/>
  </cols>
  <sheetData>
    <row r="1" spans="1:6" ht="18.75" customHeight="1" x14ac:dyDescent="0.15">
      <c r="A1" s="1" t="s">
        <v>0</v>
      </c>
      <c r="B1" s="1" t="s">
        <v>1</v>
      </c>
      <c r="C1" s="1"/>
      <c r="D1" s="1" t="s">
        <v>2</v>
      </c>
      <c r="E1" s="1" t="s">
        <v>3</v>
      </c>
    </row>
    <row r="2" spans="1:6" x14ac:dyDescent="0.15">
      <c r="A2" s="10" t="s">
        <v>10</v>
      </c>
      <c r="B2" s="10"/>
      <c r="C2" s="10"/>
      <c r="D2" s="12"/>
      <c r="E2" s="11">
        <v>29969990</v>
      </c>
    </row>
    <row r="3" spans="1:6" x14ac:dyDescent="0.15">
      <c r="A3" s="6" t="s">
        <v>4</v>
      </c>
      <c r="B3" s="6"/>
      <c r="C3" s="6"/>
      <c r="D3" s="6"/>
      <c r="E3" s="7">
        <v>27432140</v>
      </c>
    </row>
    <row r="4" spans="1:6" x14ac:dyDescent="0.15">
      <c r="A4" s="10" t="s">
        <v>5</v>
      </c>
      <c r="B4" s="10"/>
      <c r="C4" s="10"/>
      <c r="D4" s="10"/>
      <c r="E4" s="11">
        <v>3465090</v>
      </c>
    </row>
    <row r="5" spans="1:6" x14ac:dyDescent="0.15">
      <c r="A5" s="2" t="s">
        <v>6</v>
      </c>
      <c r="B5" s="2"/>
      <c r="C5" s="2"/>
      <c r="D5" s="2"/>
      <c r="E5" s="3">
        <v>4181380</v>
      </c>
    </row>
    <row r="6" spans="1:6" x14ac:dyDescent="0.15">
      <c r="A6" s="10" t="s">
        <v>11</v>
      </c>
      <c r="B6" s="10"/>
      <c r="C6" s="10"/>
      <c r="D6" s="10"/>
      <c r="E6" s="11">
        <v>3465090</v>
      </c>
    </row>
    <row r="7" spans="1:6" x14ac:dyDescent="0.15">
      <c r="A7" s="2" t="s">
        <v>12</v>
      </c>
      <c r="B7" s="2"/>
      <c r="C7" s="2"/>
      <c r="D7" s="2"/>
      <c r="E7" s="3">
        <v>11481950</v>
      </c>
    </row>
    <row r="8" spans="1:6" x14ac:dyDescent="0.15">
      <c r="A8" s="10" t="s">
        <v>13</v>
      </c>
      <c r="B8" s="10"/>
      <c r="C8" s="10"/>
      <c r="D8" s="10"/>
      <c r="E8" s="11">
        <v>14190880</v>
      </c>
    </row>
    <row r="9" spans="1:6" x14ac:dyDescent="0.15">
      <c r="A9" s="2" t="s">
        <v>14</v>
      </c>
      <c r="B9" s="2"/>
      <c r="C9" s="2"/>
      <c r="D9" s="2"/>
      <c r="E9" s="3">
        <v>2986260</v>
      </c>
    </row>
    <row r="10" spans="1:6" x14ac:dyDescent="0.15">
      <c r="A10" s="10" t="s">
        <v>15</v>
      </c>
      <c r="B10" s="10"/>
      <c r="C10" s="10"/>
      <c r="D10" s="10"/>
      <c r="E10" s="11">
        <v>32881300</v>
      </c>
    </row>
    <row r="11" spans="1:6" x14ac:dyDescent="0.15">
      <c r="A11" s="2" t="s">
        <v>7</v>
      </c>
      <c r="B11" s="2"/>
      <c r="C11" s="2"/>
      <c r="D11" s="2"/>
      <c r="E11" s="3">
        <v>5757450</v>
      </c>
    </row>
    <row r="12" spans="1:6" x14ac:dyDescent="0.15">
      <c r="A12" s="10" t="s">
        <v>16</v>
      </c>
      <c r="B12" s="10"/>
      <c r="C12" s="10"/>
      <c r="D12" s="10"/>
      <c r="E12" s="11">
        <v>2355650</v>
      </c>
    </row>
    <row r="13" spans="1:6" x14ac:dyDescent="0.15">
      <c r="A13" s="4" t="s">
        <v>8</v>
      </c>
      <c r="B13" s="4"/>
      <c r="C13" s="4"/>
      <c r="D13" s="4"/>
      <c r="E13" s="5">
        <f>SUM(E2:E12)</f>
        <v>138167180</v>
      </c>
      <c r="F13" s="9"/>
    </row>
    <row r="20" spans="2:7" ht="22.5" customHeight="1" x14ac:dyDescent="0.15">
      <c r="B20" s="13" t="s">
        <v>24</v>
      </c>
      <c r="C20" s="14" t="s">
        <v>18</v>
      </c>
      <c r="D20" s="14" t="s">
        <v>19</v>
      </c>
      <c r="E20" s="14" t="s">
        <v>17</v>
      </c>
      <c r="F20" s="13" t="s">
        <v>25</v>
      </c>
      <c r="G20" s="8"/>
    </row>
    <row r="21" spans="2:7" ht="22.5" customHeight="1" x14ac:dyDescent="0.15">
      <c r="B21" s="14" t="s">
        <v>13</v>
      </c>
      <c r="C21" s="14">
        <v>5</v>
      </c>
      <c r="D21" s="15">
        <v>25</v>
      </c>
      <c r="E21" s="15">
        <f>E8/12</f>
        <v>1182573.3333333333</v>
      </c>
      <c r="F21" s="16">
        <f t="shared" ref="F21:F26" si="0">E21/C21</f>
        <v>236514.66666666666</v>
      </c>
    </row>
    <row r="22" spans="2:7" ht="22.5" customHeight="1" x14ac:dyDescent="0.15">
      <c r="B22" s="14" t="s">
        <v>9</v>
      </c>
      <c r="C22" s="13">
        <v>11</v>
      </c>
      <c r="D22" s="13">
        <v>25</v>
      </c>
      <c r="E22" s="15">
        <f>ROUNDDOWN(E2/12,-1)</f>
        <v>2497490</v>
      </c>
      <c r="F22" s="16">
        <f t="shared" si="0"/>
        <v>227044.54545454544</v>
      </c>
    </row>
    <row r="23" spans="2:7" ht="22.5" customHeight="1" x14ac:dyDescent="0.15">
      <c r="B23" s="14" t="s">
        <v>20</v>
      </c>
      <c r="C23" s="13">
        <v>14</v>
      </c>
      <c r="D23" s="13">
        <v>25</v>
      </c>
      <c r="E23" s="15">
        <f>ROUNDDOWN((E7+E3)/12,-1)</f>
        <v>3242840</v>
      </c>
      <c r="F23" s="16">
        <f t="shared" si="0"/>
        <v>231631.42857142858</v>
      </c>
    </row>
    <row r="24" spans="2:7" ht="22.5" customHeight="1" x14ac:dyDescent="0.15">
      <c r="B24" s="14" t="s">
        <v>21</v>
      </c>
      <c r="C24" s="13">
        <v>4</v>
      </c>
      <c r="D24" s="13">
        <v>25</v>
      </c>
      <c r="E24" s="15">
        <f>ROUNDDOWN((E5+E6+E9+E4)/12,-1)</f>
        <v>1174810</v>
      </c>
      <c r="F24" s="16">
        <f t="shared" si="0"/>
        <v>293702.5</v>
      </c>
    </row>
    <row r="25" spans="2:7" ht="22.5" customHeight="1" x14ac:dyDescent="0.15">
      <c r="B25" s="14" t="s">
        <v>15</v>
      </c>
      <c r="C25" s="13">
        <v>11</v>
      </c>
      <c r="D25" s="13">
        <v>25</v>
      </c>
      <c r="E25" s="15">
        <f>ROUNDDOWN(E10/12,-1)</f>
        <v>2740100</v>
      </c>
      <c r="F25" s="16">
        <f t="shared" si="0"/>
        <v>249100</v>
      </c>
    </row>
    <row r="26" spans="2:7" ht="22.5" customHeight="1" x14ac:dyDescent="0.15">
      <c r="B26" s="14" t="s">
        <v>22</v>
      </c>
      <c r="C26" s="13">
        <v>3</v>
      </c>
      <c r="D26" s="13">
        <v>25</v>
      </c>
      <c r="E26" s="15">
        <f>ROUNDDOWN((E11+E12)/12,-1)</f>
        <v>676090</v>
      </c>
      <c r="F26" s="16">
        <f t="shared" si="0"/>
        <v>225363.33333333334</v>
      </c>
    </row>
  </sheetData>
  <phoneticPr fontId="5" type="noConversion"/>
  <pageMargins left="0.75" right="0.75" top="1" bottom="1" header="0.5" footer="0.5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2023년_공표내용</vt:lpstr>
      <vt:lpstr>2022년_공표내용</vt:lpstr>
      <vt:lpstr>2021년_공표내용</vt:lpstr>
      <vt:lpstr>2020년_공표내용</vt:lpstr>
      <vt:lpstr>2020년_산출내역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김지혜</dc:creator>
  <cp:lastModifiedBy>이재민</cp:lastModifiedBy>
  <dcterms:created xsi:type="dcterms:W3CDTF">2020-01-23T01:34:22Z</dcterms:created>
  <dcterms:modified xsi:type="dcterms:W3CDTF">2023-09-08T07:18:26Z</dcterms:modified>
</cp:coreProperties>
</file>